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rchfil100\networks\Regulation\Pricing\Network Price Submissions\Electricity Model\2026-27 Submission\Formal submission 20260507\Clean files (for submission)\"/>
    </mc:Choice>
  </mc:AlternateContent>
  <xr:revisionPtr revIDLastSave="0" documentId="13_ncr:1_{E41E007A-E8AC-4092-8DF2-21F63C27E8F3}" xr6:coauthVersionLast="47" xr6:coauthVersionMax="47" xr10:uidLastSave="{00000000-0000-0000-0000-000000000000}"/>
  <bookViews>
    <workbookView xWindow="28680" yWindow="-120" windowWidth="29040" windowHeight="15720" tabRatio="838" xr2:uid="{00000000-000D-0000-FFFF-FFFF00000000}"/>
  </bookViews>
  <sheets>
    <sheet name="Public ligting prices" sheetId="12" r:id="rId1"/>
    <sheet name="Sheet1" sheetId="13" state="hidden" r:id="rId2"/>
  </sheets>
  <definedNames>
    <definedName name="_xlnm.Print_Area" localSheetId="0">'Public ligting prices'!$A$1:$H$79</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2" l="1"/>
  <c r="B54" i="12"/>
  <c r="B55" i="12"/>
  <c r="B56" i="12"/>
  <c r="B57" i="12"/>
  <c r="B49" i="12"/>
  <c r="B50" i="12"/>
  <c r="B51" i="12"/>
  <c r="B52" i="12"/>
  <c r="I33" i="12"/>
  <c r="I34" i="12"/>
  <c r="I35" i="12"/>
  <c r="I36" i="12"/>
  <c r="I37" i="12"/>
  <c r="I38" i="12"/>
  <c r="I39" i="12"/>
  <c r="I40" i="12"/>
  <c r="I41" i="12"/>
  <c r="I42" i="12"/>
  <c r="I43" i="12"/>
  <c r="I44" i="12"/>
  <c r="I45" i="12"/>
  <c r="I46" i="12"/>
  <c r="I47" i="12"/>
  <c r="I22" i="12"/>
  <c r="I23" i="12"/>
  <c r="I24" i="12"/>
  <c r="I25" i="12"/>
  <c r="I26" i="12"/>
  <c r="I27" i="12"/>
  <c r="I28" i="12"/>
  <c r="I29" i="12"/>
  <c r="I30" i="12"/>
  <c r="I31" i="12"/>
  <c r="I32" i="12"/>
  <c r="I21" i="12"/>
  <c r="K22" i="12"/>
  <c r="K24" i="12"/>
  <c r="K25" i="12"/>
  <c r="K26" i="12"/>
  <c r="K27" i="12"/>
  <c r="K28" i="12"/>
  <c r="K29" i="12"/>
  <c r="K30" i="12"/>
  <c r="K31" i="12"/>
  <c r="K32" i="12"/>
  <c r="K34" i="12"/>
  <c r="K35" i="12"/>
  <c r="K36" i="12"/>
  <c r="K37" i="12"/>
  <c r="K38" i="12"/>
  <c r="K39" i="12"/>
  <c r="K40" i="12"/>
  <c r="K41" i="12"/>
  <c r="K42" i="12"/>
  <c r="K43" i="12"/>
  <c r="K44" i="12"/>
  <c r="K45" i="12"/>
  <c r="K46" i="12"/>
  <c r="K47" i="12"/>
  <c r="K23" i="12"/>
</calcChain>
</file>

<file path=xl/sharedStrings.xml><?xml version="1.0" encoding="utf-8"?>
<sst xmlns="http://schemas.openxmlformats.org/spreadsheetml/2006/main" count="187" uniqueCount="107">
  <si>
    <t>50W Colour Corrected Mercury Vapour</t>
  </si>
  <si>
    <t>80W Colour Corrected Mercury Vapour</t>
  </si>
  <si>
    <t>125W Colour Corrected Mercury Vapour</t>
  </si>
  <si>
    <t>250W Colour Corrected Mercury Vapour</t>
  </si>
  <si>
    <t>400W Colour Corrected Mercury Vapour</t>
  </si>
  <si>
    <t>100W High Pressure Sodium</t>
  </si>
  <si>
    <t>150W High Pressure Sodium</t>
  </si>
  <si>
    <t>250W High Pressure Sodium</t>
  </si>
  <si>
    <t>400W High Pressure Sodium</t>
  </si>
  <si>
    <t>17*001</t>
  </si>
  <si>
    <t>17*002</t>
  </si>
  <si>
    <t>17*003</t>
  </si>
  <si>
    <t>17*004</t>
  </si>
  <si>
    <t>17*005</t>
  </si>
  <si>
    <t>17*009</t>
  </si>
  <si>
    <t>17*100</t>
  </si>
  <si>
    <t>17*101</t>
  </si>
  <si>
    <t>17*102</t>
  </si>
  <si>
    <t>17*108</t>
  </si>
  <si>
    <t>17*112</t>
  </si>
  <si>
    <t>2 x 24W T5 Fluorescent</t>
  </si>
  <si>
    <t>17*113</t>
  </si>
  <si>
    <t>17*107</t>
  </si>
  <si>
    <t>17*109</t>
  </si>
  <si>
    <t>17*110</t>
  </si>
  <si>
    <t>17*111</t>
  </si>
  <si>
    <t>17*114</t>
  </si>
  <si>
    <t>50W High Pressure Sodium</t>
  </si>
  <si>
    <t>17*010</t>
  </si>
  <si>
    <t>32W Compact Fluorescent</t>
  </si>
  <si>
    <t>42W Compact Fluorescent</t>
  </si>
  <si>
    <t>70W Metal Halide</t>
  </si>
  <si>
    <t>100W Metal Halide</t>
  </si>
  <si>
    <t>150W Metal Halide</t>
  </si>
  <si>
    <t>Category P lights</t>
  </si>
  <si>
    <t>17*115</t>
  </si>
  <si>
    <t>17*116</t>
  </si>
  <si>
    <t>17*117</t>
  </si>
  <si>
    <t>High Output LED</t>
  </si>
  <si>
    <t>17*118</t>
  </si>
  <si>
    <t>17*119</t>
  </si>
  <si>
    <t>L1 LED</t>
  </si>
  <si>
    <t>L2 LED</t>
  </si>
  <si>
    <t>HP Sodium 150W</t>
  </si>
  <si>
    <t>HP Sodium 250W</t>
  </si>
  <si>
    <t>HP Sodium 400W</t>
  </si>
  <si>
    <t>L4 LED</t>
  </si>
  <si>
    <t>17*120</t>
  </si>
  <si>
    <t>Smart Lighting L1</t>
  </si>
  <si>
    <t>17*121</t>
  </si>
  <si>
    <t>Smart Lighting L2</t>
  </si>
  <si>
    <t>17*122</t>
  </si>
  <si>
    <t>column</t>
  </si>
  <si>
    <t>Smart Lighting L4</t>
  </si>
  <si>
    <t>PUBLIC LIGHTING PRICES</t>
  </si>
  <si>
    <t>Charge code</t>
  </si>
  <si>
    <t>Service description (Light type and rating)</t>
  </si>
  <si>
    <t>North &amp; East ($ ex GST)</t>
  </si>
  <si>
    <t>The following prices apply to Standard and Non Standard public lights that are maintained by AusNet Services Electricity under the Public Lighting Code throughout its distribution area unless an alternative charge has been negotiated and agreed in writing with the public lighting customer.</t>
  </si>
  <si>
    <t>Central is Local Government areas of:</t>
  </si>
  <si>
    <t>North and East are Local Government areas of:</t>
  </si>
  <si>
    <t xml:space="preserve">• </t>
  </si>
  <si>
    <t>Banyule, Cardinia, Casey, Darebin, Frankston, Greater Dandenong, Hume, Knox, Manningham, Maroondah, Nillumbik, Whittlesea</t>
  </si>
  <si>
    <t>and Yarra Ranges.</t>
  </si>
  <si>
    <t>Alpine, Bass Coast, Baw Baw, Benalla, Bogong Trading Company, East Gippsland, Falls Creek Resort, Indigo, La Trobe, Mansfield,</t>
  </si>
  <si>
    <t>Mitchell, Moira, Mount Buller Resort, Murrindindi, South Gippsland, Strathbogie, Towong, Wangaratta, Wellington and Wodonga.</t>
  </si>
  <si>
    <t>Annual Charges</t>
  </si>
  <si>
    <t>Category V lights</t>
  </si>
  <si>
    <t>Date of Application - 1 July 2026</t>
  </si>
  <si>
    <t>Name</t>
  </si>
  <si>
    <t>Mercury Vapour 80W</t>
  </si>
  <si>
    <t>Mercury Vapour 50W</t>
  </si>
  <si>
    <t>Mercury Vapour 125W</t>
  </si>
  <si>
    <t>Mercury Vapour 250W</t>
  </si>
  <si>
    <t>Mercury Vapour 400W</t>
  </si>
  <si>
    <t>HP Sodium 100W</t>
  </si>
  <si>
    <t>Metal Halide 70W</t>
  </si>
  <si>
    <t>Metal Halide 150W</t>
  </si>
  <si>
    <t>T5 2X14W - Partially-funded</t>
  </si>
  <si>
    <t>T5 2X24W - Partially-funded</t>
  </si>
  <si>
    <t>LED 18W - Partially-funded</t>
  </si>
  <si>
    <t>LED 14W - Partially-funded</t>
  </si>
  <si>
    <t>LED 18W Opt-in Smart Lighting - Partially-funded</t>
  </si>
  <si>
    <t>LED 14W Opt-in Smart Lighting - Partially-funded</t>
  </si>
  <si>
    <t>LED 70W-125W (L1) - Partially-funded</t>
  </si>
  <si>
    <t>LED 155W-250W (L2) - Partially-funded</t>
  </si>
  <si>
    <t>LED 275W-400W (L4) - Partially-funded</t>
  </si>
  <si>
    <t>Compact Fluorescent 32W - Partially-funded</t>
  </si>
  <si>
    <t>Compact Fluorescent 42W - Partially-funded</t>
  </si>
  <si>
    <t>LED 18W - ASD-funded</t>
  </si>
  <si>
    <t>LED 14W - ASD-funded</t>
  </si>
  <si>
    <t>LED 18W Opt-in Smart Lighting - ASD-funded</t>
  </si>
  <si>
    <t>LED 14W Opt-in Smart Lighting - ASD-funded</t>
  </si>
  <si>
    <t>LED 70W-125W (L1) - ASD-funded</t>
  </si>
  <si>
    <t>LED 155W-250W (L2) - ASD-funded</t>
  </si>
  <si>
    <t>LED 275W-400W (L4) - ASD-funded</t>
  </si>
  <si>
    <t>19*A14</t>
  </si>
  <si>
    <t>19*A15</t>
  </si>
  <si>
    <t>19*114</t>
  </si>
  <si>
    <t>19*115</t>
  </si>
  <si>
    <t>19*B14</t>
  </si>
  <si>
    <t>19*B15</t>
  </si>
  <si>
    <t>17*B17</t>
  </si>
  <si>
    <t>17*B18</t>
  </si>
  <si>
    <t>17*B19</t>
  </si>
  <si>
    <t>$ GST Excl</t>
  </si>
  <si>
    <t>Tariff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</si>
</sst>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1" x14ac:knownFonts="1">
    <font>
      <sz val="10"/>
      <name val="Arial"/>
    </font>
    <font>
      <sz val="10"/>
      <name val="Arial"/>
      <family val="2"/>
    </font>
    <font>
      <sz val="10"/>
      <name val="Arial"/>
      <family val="2"/>
    </font>
    <font>
      <b/>
      <sz val="22"/>
      <color rgb="FF8DC63F"/>
      <name val="Century Gothic"/>
      <family val="2"/>
    </font>
    <font>
      <sz val="11"/>
      <name val="Century Gothic"/>
      <family val="2"/>
    </font>
    <font>
      <b/>
      <sz val="12"/>
      <color theme="0"/>
      <name val="Century Gothic"/>
      <family val="2"/>
    </font>
    <font>
      <sz val="12"/>
      <name val="Century Gothic"/>
      <family val="2"/>
    </font>
    <font>
      <sz val="12"/>
      <color rgb="FF185CAA"/>
      <name val="Century Gothic"/>
      <family val="2"/>
    </font>
    <font>
      <b/>
      <sz val="12"/>
      <name val="Century Gothic"/>
      <family val="2"/>
    </font>
    <font>
      <sz val="10"/>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263A69"/>
        <bgColor indexed="64"/>
      </patternFill>
    </fill>
    <fill>
      <patternFill patternType="solid">
        <fgColor rgb="FFF2F2F2"/>
        <bgColor indexed="64"/>
      </patternFill>
    </fill>
    <fill>
      <patternFill patternType="solid">
        <fgColor rgb="FF8DC65D"/>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43" fontId="2" fillId="0" borderId="0" applyFont="0" applyFill="0" applyBorder="0" applyAlignment="0" applyProtection="0"/>
    <xf numFmtId="0" fontId="1" fillId="0" borderId="0"/>
    <xf numFmtId="44" fontId="9" fillId="0" borderId="0" applyFont="0" applyFill="0" applyBorder="0" applyAlignment="0" applyProtection="0"/>
    <xf numFmtId="0" fontId="10" fillId="0" borderId="0"/>
  </cellStyleXfs>
  <cellXfs count="32">
    <xf numFmtId="0" fontId="0" fillId="0" borderId="0" xfId="0"/>
    <xf numFmtId="0" fontId="0" fillId="2" borderId="0" xfId="0" applyFill="1"/>
    <xf numFmtId="0" fontId="4" fillId="3" borderId="0" xfId="2" applyFont="1" applyFill="1" applyAlignment="1">
      <alignment horizontal="left"/>
    </xf>
    <xf numFmtId="0" fontId="5" fillId="4" borderId="1" xfId="2" applyFont="1" applyFill="1" applyBorder="1" applyAlignment="1">
      <alignment vertical="center" wrapText="1"/>
    </xf>
    <xf numFmtId="0" fontId="5" fillId="4" borderId="1" xfId="2" applyFont="1" applyFill="1" applyBorder="1" applyAlignment="1">
      <alignment horizontal="center" vertical="center"/>
    </xf>
    <xf numFmtId="0" fontId="0" fillId="2" borderId="0" xfId="0" applyFill="1" applyAlignment="1">
      <alignment vertical="center"/>
    </xf>
    <xf numFmtId="0" fontId="7" fillId="2" borderId="0" xfId="0" applyFont="1" applyFill="1" applyAlignment="1">
      <alignment horizontal="right" vertical="center"/>
    </xf>
    <xf numFmtId="0" fontId="8" fillId="2" borderId="0" xfId="0" applyFont="1" applyFill="1"/>
    <xf numFmtId="0" fontId="6" fillId="5" borderId="1" xfId="0" applyFont="1" applyFill="1" applyBorder="1" applyAlignment="1">
      <alignment horizontal="left" vertical="center"/>
    </xf>
    <xf numFmtId="0" fontId="6" fillId="2" borderId="0" xfId="0" applyFont="1" applyFill="1" applyAlignment="1">
      <alignment vertical="center"/>
    </xf>
    <xf numFmtId="0" fontId="6" fillId="6" borderId="0" xfId="0" applyFont="1" applyFill="1" applyAlignment="1">
      <alignment vertical="center"/>
    </xf>
    <xf numFmtId="2" fontId="6" fillId="5" borderId="1" xfId="1" applyNumberFormat="1" applyFont="1" applyFill="1" applyBorder="1" applyAlignment="1">
      <alignment horizontal="center" vertical="center"/>
    </xf>
    <xf numFmtId="2" fontId="6" fillId="5" borderId="1" xfId="1" applyNumberFormat="1" applyFont="1" applyFill="1" applyBorder="1" applyAlignment="1">
      <alignment horizontal="left" vertical="center"/>
    </xf>
    <xf numFmtId="0" fontId="3" fillId="3" borderId="0" xfId="2" applyFont="1" applyFill="1" applyAlignment="1">
      <alignment horizontal="left"/>
    </xf>
    <xf numFmtId="0" fontId="6" fillId="5" borderId="3" xfId="0" applyFont="1" applyFill="1" applyBorder="1" applyAlignment="1">
      <alignment horizontal="center" vertical="center"/>
    </xf>
    <xf numFmtId="49" fontId="0" fillId="0" borderId="0" xfId="0" applyNumberFormat="1"/>
    <xf numFmtId="44" fontId="0" fillId="0" borderId="0" xfId="3" applyFont="1"/>
    <xf numFmtId="0" fontId="6" fillId="2" borderId="0" xfId="0" applyFont="1" applyFill="1" applyAlignment="1">
      <alignment horizontal="left" vertical="center" wrapText="1"/>
    </xf>
    <xf numFmtId="0" fontId="6" fillId="3" borderId="0" xfId="2" applyFont="1" applyFill="1" applyAlignment="1">
      <alignment horizontal="left" wrapText="1"/>
    </xf>
    <xf numFmtId="0" fontId="6" fillId="3" borderId="0" xfId="2" applyFont="1" applyFill="1" applyAlignment="1">
      <alignment horizontal="left" vertical="center" wrapText="1"/>
    </xf>
    <xf numFmtId="0" fontId="8" fillId="3" borderId="0" xfId="2" applyFont="1" applyFill="1" applyAlignment="1">
      <alignment horizontal="left" vertical="center" wrapText="1"/>
    </xf>
    <xf numFmtId="0" fontId="8" fillId="2" borderId="0" xfId="0" applyFont="1" applyFill="1" applyAlignment="1">
      <alignment horizontal="left" vertical="center" wrapText="1"/>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2" applyFont="1" applyFill="1" applyBorder="1" applyAlignment="1">
      <alignment horizontal="center" vertical="center"/>
    </xf>
    <xf numFmtId="0" fontId="6" fillId="5" borderId="3" xfId="2" applyFont="1" applyFill="1" applyBorder="1" applyAlignment="1">
      <alignment horizontal="center" vertical="center"/>
    </xf>
    <xf numFmtId="0" fontId="6" fillId="5" borderId="2" xfId="2" quotePrefix="1" applyFont="1" applyFill="1" applyBorder="1" applyAlignment="1">
      <alignment horizontal="center" vertical="center"/>
    </xf>
    <xf numFmtId="0" fontId="6" fillId="5" borderId="3" xfId="2" quotePrefix="1" applyFont="1" applyFill="1" applyBorder="1" applyAlignment="1">
      <alignment horizontal="center" vertical="center"/>
    </xf>
    <xf numFmtId="0" fontId="6" fillId="7" borderId="2" xfId="2" quotePrefix="1" applyFont="1" applyFill="1" applyBorder="1" applyAlignment="1">
      <alignment horizontal="center" vertical="center"/>
    </xf>
    <xf numFmtId="0" fontId="6" fillId="7" borderId="3" xfId="2" quotePrefix="1" applyFont="1" applyFill="1" applyBorder="1" applyAlignment="1">
      <alignment horizontal="center" vertical="center"/>
    </xf>
  </cellXfs>
  <cellStyles count="5">
    <cellStyle name="Comma" xfId="1" builtinId="3"/>
    <cellStyle name="Currency" xfId="3" builtinId="4"/>
    <cellStyle name="Normal" xfId="0" builtinId="0"/>
    <cellStyle name="Normal 2" xfId="4" xr:uid="{EBDD2145-39D1-4BEC-BD45-FD22E7FE37E7}"/>
    <cellStyle name="Normal_051020 Meter tariff approval model" xfId="2" xr:uid="{81A9D446-D5F8-403E-8C94-B884905A941D}"/>
  </cellStyles>
  <dxfs count="1">
    <dxf>
      <font>
        <color rgb="FF9C0006"/>
      </font>
      <fill>
        <patternFill>
          <bgColor rgb="FFFFC7CE"/>
        </patternFill>
      </fill>
    </dxf>
  </dxfs>
  <tableStyles count="0" defaultTableStyle="TableStyleMedium2" defaultPivotStyle="PivotStyleLight16"/>
  <colors>
    <mruColors>
      <color rgb="FF8DC65D"/>
      <color rgb="FF185CAA"/>
      <color rgb="FF8DC63F"/>
      <color rgb="FF94F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511967</xdr:colOff>
      <xdr:row>1</xdr:row>
      <xdr:rowOff>0</xdr:rowOff>
    </xdr:from>
    <xdr:to>
      <xdr:col>14</xdr:col>
      <xdr:colOff>264432</xdr:colOff>
      <xdr:row>2</xdr:row>
      <xdr:rowOff>73025</xdr:rowOff>
    </xdr:to>
    <xdr:pic>
      <xdr:nvPicPr>
        <xdr:cNvPr id="6" name="Graphic 8">
          <a:extLst>
            <a:ext uri="{FF2B5EF4-FFF2-40B4-BE49-F238E27FC236}">
              <a16:creationId xmlns:a16="http://schemas.microsoft.com/office/drawing/2014/main" id="{E171B01D-D71D-4EDB-ACCB-903C2B91BA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6517"/>
        <a:stretch>
          <a:fillRect/>
        </a:stretch>
      </xdr:blipFill>
      <xdr:spPr bwMode="auto">
        <a:xfrm>
          <a:off x="9417842" y="166688"/>
          <a:ext cx="1009650" cy="233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DCD0-6AD3-4F64-B842-4AEE2CE7816A}">
  <sheetPr codeName="Sheet2">
    <pageSetUpPr fitToPage="1"/>
  </sheetPr>
  <dimension ref="B4:K79"/>
  <sheetViews>
    <sheetView tabSelected="1" topLeftCell="A2" zoomScale="85" zoomScaleNormal="85" workbookViewId="0">
      <selection activeCell="O39" sqref="O39"/>
    </sheetView>
  </sheetViews>
  <sheetFormatPr defaultColWidth="9.140625" defaultRowHeight="12.75" x14ac:dyDescent="0.2"/>
  <cols>
    <col min="1" max="2" width="3.7109375" style="1" customWidth="1"/>
    <col min="3" max="3" width="20.7109375" style="1" customWidth="1"/>
    <col min="4" max="4" width="58.28515625" style="1" customWidth="1"/>
    <col min="5" max="5" width="77.7109375" style="1" hidden="1" customWidth="1"/>
    <col min="6" max="6" width="27.7109375" style="1" customWidth="1"/>
    <col min="7" max="7" width="27.7109375" style="1" hidden="1" customWidth="1"/>
    <col min="8" max="8" width="1.42578125" style="1" customWidth="1"/>
    <col min="9" max="9" width="0" style="1" hidden="1" customWidth="1"/>
    <col min="10" max="10" width="20.7109375" style="1" hidden="1" customWidth="1"/>
    <col min="11" max="11" width="10" style="1" hidden="1" customWidth="1"/>
    <col min="12" max="13" width="0" style="1" hidden="1" customWidth="1"/>
    <col min="14" max="16384" width="9.140625" style="1"/>
  </cols>
  <sheetData>
    <row r="4" spans="2:7" ht="28.5" x14ac:dyDescent="0.4">
      <c r="B4" s="13" t="s">
        <v>54</v>
      </c>
    </row>
    <row r="6" spans="2:7" ht="16.5" x14ac:dyDescent="0.3">
      <c r="B6" s="2" t="s">
        <v>68</v>
      </c>
    </row>
    <row r="7" spans="2:7" ht="12.75" customHeight="1" x14ac:dyDescent="0.3">
      <c r="B7" s="2"/>
    </row>
    <row r="8" spans="2:7" ht="12.75" customHeight="1" x14ac:dyDescent="0.3">
      <c r="C8" s="2"/>
      <c r="D8" s="2"/>
    </row>
    <row r="9" spans="2:7" s="5" customFormat="1" ht="51" customHeight="1" x14ac:dyDescent="0.2">
      <c r="B9" s="19" t="s">
        <v>58</v>
      </c>
      <c r="C9" s="19"/>
      <c r="D9" s="19"/>
      <c r="E9" s="19"/>
      <c r="F9" s="19"/>
      <c r="G9" s="19"/>
    </row>
    <row r="10" spans="2:7" ht="16.5" customHeight="1" x14ac:dyDescent="0.2">
      <c r="B10" s="20" t="s">
        <v>59</v>
      </c>
      <c r="C10" s="20"/>
      <c r="D10" s="20"/>
      <c r="E10" s="20"/>
      <c r="F10" s="20"/>
      <c r="G10" s="20"/>
    </row>
    <row r="11" spans="2:7" ht="17.25" x14ac:dyDescent="0.3">
      <c r="B11" s="6" t="s">
        <v>61</v>
      </c>
      <c r="C11" s="18" t="s">
        <v>62</v>
      </c>
      <c r="D11" s="18"/>
      <c r="E11" s="18"/>
      <c r="F11" s="18"/>
      <c r="G11" s="18"/>
    </row>
    <row r="12" spans="2:7" ht="17.25" x14ac:dyDescent="0.2">
      <c r="B12" s="6"/>
      <c r="C12" s="19" t="s">
        <v>63</v>
      </c>
      <c r="D12" s="19"/>
      <c r="E12" s="19"/>
      <c r="F12" s="19"/>
      <c r="G12" s="19"/>
    </row>
    <row r="13" spans="2:7" ht="16.5" customHeight="1" x14ac:dyDescent="0.2">
      <c r="B13" s="21" t="s">
        <v>60</v>
      </c>
      <c r="C13" s="21"/>
      <c r="D13" s="21"/>
      <c r="E13" s="21"/>
      <c r="F13" s="21"/>
      <c r="G13" s="21"/>
    </row>
    <row r="14" spans="2:7" ht="17.25" x14ac:dyDescent="0.2">
      <c r="B14" s="6" t="s">
        <v>61</v>
      </c>
      <c r="C14" s="17" t="s">
        <v>64</v>
      </c>
      <c r="D14" s="17"/>
      <c r="E14" s="17"/>
      <c r="F14" s="17"/>
      <c r="G14" s="17"/>
    </row>
    <row r="15" spans="2:7" ht="17.25" x14ac:dyDescent="0.2">
      <c r="C15" s="17" t="s">
        <v>65</v>
      </c>
      <c r="D15" s="17"/>
      <c r="E15" s="17"/>
      <c r="F15" s="17"/>
      <c r="G15" s="17"/>
    </row>
    <row r="17" spans="2:11" ht="15" x14ac:dyDescent="0.2">
      <c r="B17" s="7" t="s">
        <v>66</v>
      </c>
    </row>
    <row r="19" spans="2:11" ht="35.1" customHeight="1" x14ac:dyDescent="0.2">
      <c r="B19" s="22" t="s">
        <v>55</v>
      </c>
      <c r="C19" s="23"/>
      <c r="D19" s="3" t="s">
        <v>56</v>
      </c>
      <c r="E19" s="3" t="s">
        <v>56</v>
      </c>
      <c r="F19" s="4" t="s">
        <v>105</v>
      </c>
      <c r="G19" s="4" t="s">
        <v>57</v>
      </c>
    </row>
    <row r="20" spans="2:11" ht="24.95" customHeight="1" x14ac:dyDescent="0.2">
      <c r="B20" s="24" t="s">
        <v>34</v>
      </c>
      <c r="C20" s="25"/>
      <c r="D20" s="14"/>
      <c r="E20" s="8"/>
      <c r="F20" s="8"/>
      <c r="G20" s="8"/>
      <c r="K20" s="9" t="s">
        <v>52</v>
      </c>
    </row>
    <row r="21" spans="2:11" ht="24.95" customHeight="1" x14ac:dyDescent="0.2">
      <c r="B21" s="24" t="s">
        <v>26</v>
      </c>
      <c r="C21" s="25"/>
      <c r="D21" s="14" t="s">
        <v>80</v>
      </c>
      <c r="E21" s="8" t="s">
        <v>80</v>
      </c>
      <c r="F21" s="11">
        <v>37.54</v>
      </c>
      <c r="G21" s="11">
        <v>37.54</v>
      </c>
      <c r="I21" s="1">
        <f>VLOOKUP(B21,Sheet1!A:C,3,FALSE)</f>
        <v>37.54</v>
      </c>
      <c r="J21" s="9" t="s">
        <v>26</v>
      </c>
      <c r="K21" s="10">
        <v>15</v>
      </c>
    </row>
    <row r="22" spans="2:11" ht="24.95" customHeight="1" x14ac:dyDescent="0.2">
      <c r="B22" s="26" t="s">
        <v>35</v>
      </c>
      <c r="C22" s="27"/>
      <c r="D22" s="14" t="s">
        <v>81</v>
      </c>
      <c r="E22" s="8" t="s">
        <v>81</v>
      </c>
      <c r="F22" s="11">
        <v>39.450000000000003</v>
      </c>
      <c r="G22" s="11">
        <v>39.450000000000003</v>
      </c>
      <c r="I22" s="1">
        <f>VLOOKUP(B22,Sheet1!A:C,3,FALSE)</f>
        <v>39.450000000000003</v>
      </c>
      <c r="J22" s="9" t="s">
        <v>35</v>
      </c>
      <c r="K22" s="9">
        <f>K21</f>
        <v>15</v>
      </c>
    </row>
    <row r="23" spans="2:11" ht="24.95" hidden="1" customHeight="1" x14ac:dyDescent="0.2">
      <c r="B23" s="28" t="s">
        <v>36</v>
      </c>
      <c r="C23" s="29"/>
      <c r="D23" s="14" t="e">
        <v>#N/A</v>
      </c>
      <c r="E23" s="8" t="s">
        <v>38</v>
      </c>
      <c r="F23" s="11" t="e">
        <v>#N/A</v>
      </c>
      <c r="G23" s="11" t="e">
        <v>#N/A</v>
      </c>
      <c r="I23" s="1" t="e">
        <f>VLOOKUP(B23,Sheet1!A:C,3,FALSE)</f>
        <v>#N/A</v>
      </c>
      <c r="J23" s="9" t="s">
        <v>36</v>
      </c>
      <c r="K23" s="9">
        <f>K22</f>
        <v>15</v>
      </c>
    </row>
    <row r="24" spans="2:11" ht="24.95" customHeight="1" x14ac:dyDescent="0.2">
      <c r="B24" s="28" t="s">
        <v>18</v>
      </c>
      <c r="C24" s="29"/>
      <c r="D24" s="14" t="s">
        <v>78</v>
      </c>
      <c r="E24" s="8" t="s">
        <v>78</v>
      </c>
      <c r="F24" s="11">
        <v>66.42</v>
      </c>
      <c r="G24" s="11">
        <v>66.42</v>
      </c>
      <c r="I24" s="1">
        <f>VLOOKUP(B24,Sheet1!A:C,3,FALSE)</f>
        <v>66.42</v>
      </c>
      <c r="J24" s="9" t="s">
        <v>18</v>
      </c>
      <c r="K24" s="9">
        <f>K22</f>
        <v>15</v>
      </c>
    </row>
    <row r="25" spans="2:11" ht="24.95" customHeight="1" x14ac:dyDescent="0.2">
      <c r="B25" s="28" t="s">
        <v>19</v>
      </c>
      <c r="C25" s="29"/>
      <c r="D25" s="14" t="s">
        <v>79</v>
      </c>
      <c r="E25" s="8" t="s">
        <v>20</v>
      </c>
      <c r="F25" s="11">
        <v>71.8</v>
      </c>
      <c r="G25" s="11">
        <v>71.8</v>
      </c>
      <c r="I25" s="1">
        <f>VLOOKUP(B25,Sheet1!A:C,3,FALSE)</f>
        <v>71.8</v>
      </c>
      <c r="J25" s="9" t="s">
        <v>19</v>
      </c>
      <c r="K25" s="9">
        <f>K24</f>
        <v>15</v>
      </c>
    </row>
    <row r="26" spans="2:11" ht="24.95" customHeight="1" x14ac:dyDescent="0.2">
      <c r="B26" s="28" t="s">
        <v>21</v>
      </c>
      <c r="C26" s="29"/>
      <c r="D26" s="14" t="s">
        <v>87</v>
      </c>
      <c r="E26" s="8" t="s">
        <v>29</v>
      </c>
      <c r="F26" s="11">
        <v>58.09</v>
      </c>
      <c r="G26" s="11">
        <v>58.09</v>
      </c>
      <c r="I26" s="1">
        <f>VLOOKUP(B26,Sheet1!A:C,3,FALSE)</f>
        <v>58.09</v>
      </c>
      <c r="J26" s="9" t="s">
        <v>21</v>
      </c>
      <c r="K26" s="9">
        <f t="shared" ref="K26:K32" si="0">K25</f>
        <v>15</v>
      </c>
    </row>
    <row r="27" spans="2:11" ht="24.95" customHeight="1" x14ac:dyDescent="0.2">
      <c r="B27" s="28" t="s">
        <v>22</v>
      </c>
      <c r="C27" s="29"/>
      <c r="D27" s="14" t="s">
        <v>88</v>
      </c>
      <c r="E27" s="8" t="s">
        <v>30</v>
      </c>
      <c r="F27" s="11">
        <v>60.34</v>
      </c>
      <c r="G27" s="11">
        <v>60.34</v>
      </c>
      <c r="I27" s="1">
        <f>VLOOKUP(B27,Sheet1!A:C,3,FALSE)</f>
        <v>60.34</v>
      </c>
      <c r="J27" s="9" t="s">
        <v>22</v>
      </c>
      <c r="K27" s="9">
        <f t="shared" si="0"/>
        <v>15</v>
      </c>
    </row>
    <row r="28" spans="2:11" ht="24.95" customHeight="1" x14ac:dyDescent="0.2">
      <c r="B28" s="28" t="s">
        <v>9</v>
      </c>
      <c r="C28" s="29"/>
      <c r="D28" s="14" t="s">
        <v>71</v>
      </c>
      <c r="E28" s="8" t="s">
        <v>0</v>
      </c>
      <c r="F28" s="11">
        <v>113.49</v>
      </c>
      <c r="G28" s="11" t="e">
        <v>#N/A</v>
      </c>
      <c r="I28" s="1">
        <f>VLOOKUP(B28,Sheet1!A:C,3,FALSE)</f>
        <v>113.49</v>
      </c>
      <c r="J28" s="9" t="s">
        <v>9</v>
      </c>
      <c r="K28" s="9">
        <f t="shared" si="0"/>
        <v>15</v>
      </c>
    </row>
    <row r="29" spans="2:11" ht="24.95" customHeight="1" x14ac:dyDescent="0.2">
      <c r="B29" s="28" t="s">
        <v>10</v>
      </c>
      <c r="C29" s="29"/>
      <c r="D29" s="14" t="s">
        <v>70</v>
      </c>
      <c r="E29" s="8" t="s">
        <v>1</v>
      </c>
      <c r="F29" s="11">
        <v>74.069999999999993</v>
      </c>
      <c r="G29" s="11">
        <v>74.069999999999993</v>
      </c>
      <c r="I29" s="1">
        <f>VLOOKUP(B29,Sheet1!A:C,3,FALSE)</f>
        <v>74.069999999999993</v>
      </c>
      <c r="J29" s="9" t="s">
        <v>10</v>
      </c>
      <c r="K29" s="9">
        <f t="shared" si="0"/>
        <v>15</v>
      </c>
    </row>
    <row r="30" spans="2:11" ht="24.95" customHeight="1" x14ac:dyDescent="0.2">
      <c r="B30" s="28" t="s">
        <v>11</v>
      </c>
      <c r="C30" s="29"/>
      <c r="D30" s="14" t="s">
        <v>72</v>
      </c>
      <c r="E30" s="8" t="s">
        <v>2</v>
      </c>
      <c r="F30" s="11">
        <v>108.15</v>
      </c>
      <c r="G30" s="11">
        <v>108.15</v>
      </c>
      <c r="I30" s="1">
        <f>VLOOKUP(B30,Sheet1!A:C,3,FALSE)</f>
        <v>108.15</v>
      </c>
      <c r="J30" s="9" t="s">
        <v>11</v>
      </c>
      <c r="K30" s="9">
        <f t="shared" si="0"/>
        <v>15</v>
      </c>
    </row>
    <row r="31" spans="2:11" ht="24.95" hidden="1" customHeight="1" x14ac:dyDescent="0.2">
      <c r="B31" s="30" t="s">
        <v>28</v>
      </c>
      <c r="C31" s="31"/>
      <c r="D31" s="14" t="e">
        <v>#N/A</v>
      </c>
      <c r="E31" s="8" t="s">
        <v>27</v>
      </c>
      <c r="F31" s="11" t="e">
        <v>#N/A</v>
      </c>
      <c r="G31" s="11" t="e">
        <v>#N/A</v>
      </c>
      <c r="I31" s="1" t="e">
        <f>VLOOKUP(B31,Sheet1!A:C,3,FALSE)</f>
        <v>#N/A</v>
      </c>
      <c r="J31" s="9" t="s">
        <v>28</v>
      </c>
      <c r="K31" s="9">
        <f t="shared" si="0"/>
        <v>15</v>
      </c>
    </row>
    <row r="32" spans="2:11" ht="24.95" customHeight="1" x14ac:dyDescent="0.2">
      <c r="B32" s="28" t="s">
        <v>23</v>
      </c>
      <c r="C32" s="29"/>
      <c r="D32" s="14" t="s">
        <v>76</v>
      </c>
      <c r="E32" s="8" t="s">
        <v>31</v>
      </c>
      <c r="F32" s="11">
        <v>320.07</v>
      </c>
      <c r="G32" s="11">
        <v>320.07</v>
      </c>
      <c r="I32" s="1">
        <f>VLOOKUP(B32,Sheet1!A:C,3,FALSE)</f>
        <v>320.07</v>
      </c>
      <c r="J32" s="9" t="s">
        <v>23</v>
      </c>
      <c r="K32" s="9">
        <f t="shared" si="0"/>
        <v>15</v>
      </c>
    </row>
    <row r="33" spans="2:11" ht="24.95" customHeight="1" x14ac:dyDescent="0.2">
      <c r="B33" s="24" t="s">
        <v>67</v>
      </c>
      <c r="C33" s="25"/>
      <c r="D33" s="14"/>
      <c r="E33" s="8"/>
      <c r="F33" s="12"/>
      <c r="G33" s="12"/>
      <c r="I33" s="1" t="e">
        <f>VLOOKUP(B33,Sheet1!A:C,3,FALSE)</f>
        <v>#N/A</v>
      </c>
      <c r="J33" s="9"/>
      <c r="K33" s="9"/>
    </row>
    <row r="34" spans="2:11" ht="24.95" customHeight="1" x14ac:dyDescent="0.2">
      <c r="B34" s="28" t="s">
        <v>37</v>
      </c>
      <c r="C34" s="29"/>
      <c r="D34" s="14" t="s">
        <v>84</v>
      </c>
      <c r="E34" s="8" t="s">
        <v>41</v>
      </c>
      <c r="F34" s="11">
        <v>65.12</v>
      </c>
      <c r="G34" s="11">
        <v>65.12</v>
      </c>
      <c r="I34" s="1">
        <f>VLOOKUP(B34,Sheet1!A:C,3,FALSE)</f>
        <v>65.12</v>
      </c>
      <c r="J34" s="9" t="s">
        <v>37</v>
      </c>
      <c r="K34" s="9">
        <f>K32</f>
        <v>15</v>
      </c>
    </row>
    <row r="35" spans="2:11" ht="24.95" customHeight="1" x14ac:dyDescent="0.2">
      <c r="B35" s="28" t="s">
        <v>39</v>
      </c>
      <c r="C35" s="29"/>
      <c r="D35" s="14" t="s">
        <v>85</v>
      </c>
      <c r="E35" s="8" t="s">
        <v>42</v>
      </c>
      <c r="F35" s="11">
        <v>67.83</v>
      </c>
      <c r="G35" s="11">
        <v>67.83</v>
      </c>
      <c r="I35" s="1">
        <f>VLOOKUP(B35,Sheet1!A:C,3,FALSE)</f>
        <v>67.83</v>
      </c>
      <c r="J35" s="9" t="s">
        <v>39</v>
      </c>
      <c r="K35" s="9">
        <f>K34</f>
        <v>15</v>
      </c>
    </row>
    <row r="36" spans="2:11" ht="24.95" customHeight="1" x14ac:dyDescent="0.2">
      <c r="B36" s="28" t="s">
        <v>40</v>
      </c>
      <c r="C36" s="29"/>
      <c r="D36" s="14" t="s">
        <v>86</v>
      </c>
      <c r="E36" s="8" t="s">
        <v>46</v>
      </c>
      <c r="F36" s="11">
        <v>85.39</v>
      </c>
      <c r="G36" s="11">
        <v>85.39</v>
      </c>
      <c r="I36" s="1">
        <f>VLOOKUP(B36,Sheet1!A:C,3,FALSE)</f>
        <v>85.39</v>
      </c>
      <c r="J36" s="9" t="s">
        <v>40</v>
      </c>
      <c r="K36" s="9">
        <f t="shared" ref="K36:K47" si="1">K35</f>
        <v>15</v>
      </c>
    </row>
    <row r="37" spans="2:11" ht="24.95" customHeight="1" x14ac:dyDescent="0.2">
      <c r="B37" s="28" t="s">
        <v>12</v>
      </c>
      <c r="C37" s="29"/>
      <c r="D37" s="14" t="s">
        <v>73</v>
      </c>
      <c r="E37" s="8" t="s">
        <v>3</v>
      </c>
      <c r="F37" s="11">
        <v>148.21</v>
      </c>
      <c r="G37" s="11">
        <v>148.21</v>
      </c>
      <c r="I37" s="1">
        <f>VLOOKUP(B37,Sheet1!A:C,3,FALSE)</f>
        <v>148.21</v>
      </c>
      <c r="J37" s="9" t="s">
        <v>12</v>
      </c>
      <c r="K37" s="9">
        <f t="shared" si="1"/>
        <v>15</v>
      </c>
    </row>
    <row r="38" spans="2:11" ht="24.95" customHeight="1" x14ac:dyDescent="0.2">
      <c r="B38" s="28" t="s">
        <v>13</v>
      </c>
      <c r="C38" s="29"/>
      <c r="D38" s="14" t="s">
        <v>74</v>
      </c>
      <c r="E38" s="8" t="s">
        <v>4</v>
      </c>
      <c r="F38" s="11">
        <v>155.41</v>
      </c>
      <c r="G38" s="11">
        <v>155.41</v>
      </c>
      <c r="I38" s="1">
        <f>VLOOKUP(B38,Sheet1!A:C,3,FALSE)</f>
        <v>155.41</v>
      </c>
      <c r="J38" s="9" t="s">
        <v>13</v>
      </c>
      <c r="K38" s="9">
        <f t="shared" si="1"/>
        <v>15</v>
      </c>
    </row>
    <row r="39" spans="2:11" ht="24.95" customHeight="1" x14ac:dyDescent="0.2">
      <c r="B39" s="28" t="s">
        <v>14</v>
      </c>
      <c r="C39" s="29"/>
      <c r="D39" s="14" t="s">
        <v>75</v>
      </c>
      <c r="E39" s="14" t="s">
        <v>5</v>
      </c>
      <c r="F39" s="14">
        <v>145.05000000000001</v>
      </c>
      <c r="G39" s="11">
        <v>145.05000000000001</v>
      </c>
      <c r="I39" s="1">
        <f>VLOOKUP(B39,Sheet1!A:C,3,FALSE)</f>
        <v>145.05000000000001</v>
      </c>
      <c r="J39" s="9" t="s">
        <v>14</v>
      </c>
      <c r="K39" s="9">
        <f t="shared" si="1"/>
        <v>15</v>
      </c>
    </row>
    <row r="40" spans="2:11" ht="24.95" customHeight="1" x14ac:dyDescent="0.2">
      <c r="B40" s="28" t="s">
        <v>15</v>
      </c>
      <c r="C40" s="29"/>
      <c r="D40" s="14" t="s">
        <v>43</v>
      </c>
      <c r="E40" s="8" t="s">
        <v>6</v>
      </c>
      <c r="F40" s="11">
        <v>138.28</v>
      </c>
      <c r="G40" s="11">
        <v>138.28</v>
      </c>
      <c r="I40" s="1">
        <f>VLOOKUP(B40,Sheet1!A:C,3,FALSE)</f>
        <v>138.28</v>
      </c>
      <c r="J40" s="9" t="s">
        <v>15</v>
      </c>
      <c r="K40" s="9">
        <f t="shared" si="1"/>
        <v>15</v>
      </c>
    </row>
    <row r="41" spans="2:11" ht="24.95" customHeight="1" x14ac:dyDescent="0.2">
      <c r="B41" s="28" t="s">
        <v>16</v>
      </c>
      <c r="C41" s="29"/>
      <c r="D41" s="14" t="s">
        <v>44</v>
      </c>
      <c r="E41" s="8" t="s">
        <v>7</v>
      </c>
      <c r="F41" s="11">
        <v>143.61000000000001</v>
      </c>
      <c r="G41" s="11">
        <v>143.61000000000001</v>
      </c>
      <c r="I41" s="1">
        <f>VLOOKUP(B41,Sheet1!A:C,3,FALSE)</f>
        <v>143.61000000000001</v>
      </c>
      <c r="J41" s="9" t="s">
        <v>16</v>
      </c>
      <c r="K41" s="9">
        <f t="shared" si="1"/>
        <v>15</v>
      </c>
    </row>
    <row r="42" spans="2:11" ht="24.95" customHeight="1" x14ac:dyDescent="0.2">
      <c r="B42" s="28" t="s">
        <v>17</v>
      </c>
      <c r="C42" s="29"/>
      <c r="D42" s="14" t="s">
        <v>45</v>
      </c>
      <c r="E42" s="8" t="s">
        <v>8</v>
      </c>
      <c r="F42" s="11">
        <v>208.25</v>
      </c>
      <c r="G42" s="11">
        <v>208.25</v>
      </c>
      <c r="I42" s="1">
        <f>VLOOKUP(B42,Sheet1!A:C,3,FALSE)</f>
        <v>208.25</v>
      </c>
      <c r="J42" s="9" t="s">
        <v>17</v>
      </c>
      <c r="K42" s="9">
        <f t="shared" si="1"/>
        <v>15</v>
      </c>
    </row>
    <row r="43" spans="2:11" ht="24.95" hidden="1" customHeight="1" x14ac:dyDescent="0.2">
      <c r="B43" s="28" t="s">
        <v>24</v>
      </c>
      <c r="C43" s="29"/>
      <c r="D43" s="14" t="e">
        <v>#N/A</v>
      </c>
      <c r="E43" s="8" t="s">
        <v>32</v>
      </c>
      <c r="F43" s="11" t="e">
        <v>#N/A</v>
      </c>
      <c r="G43" s="11" t="e">
        <v>#N/A</v>
      </c>
      <c r="I43" s="1" t="e">
        <f>VLOOKUP(B43,Sheet1!A:C,3,FALSE)</f>
        <v>#N/A</v>
      </c>
      <c r="J43" s="9" t="s">
        <v>24</v>
      </c>
      <c r="K43" s="9">
        <f t="shared" si="1"/>
        <v>15</v>
      </c>
    </row>
    <row r="44" spans="2:11" ht="24.95" customHeight="1" x14ac:dyDescent="0.2">
      <c r="B44" s="28" t="s">
        <v>25</v>
      </c>
      <c r="C44" s="29"/>
      <c r="D44" s="14" t="s">
        <v>77</v>
      </c>
      <c r="E44" s="8" t="s">
        <v>33</v>
      </c>
      <c r="F44" s="11">
        <v>318.62</v>
      </c>
      <c r="G44" s="11">
        <v>318.62</v>
      </c>
      <c r="I44" s="1">
        <f>VLOOKUP(B44,Sheet1!A:C,3,FALSE)</f>
        <v>318.62</v>
      </c>
      <c r="J44" s="9" t="s">
        <v>25</v>
      </c>
      <c r="K44" s="9">
        <f t="shared" si="1"/>
        <v>15</v>
      </c>
    </row>
    <row r="45" spans="2:11" ht="24.95" hidden="1" customHeight="1" x14ac:dyDescent="0.2">
      <c r="B45" s="28" t="s">
        <v>47</v>
      </c>
      <c r="C45" s="29"/>
      <c r="D45" s="14" t="e">
        <v>#N/A</v>
      </c>
      <c r="E45" s="8" t="s">
        <v>48</v>
      </c>
      <c r="F45" s="11" t="e">
        <v>#N/A</v>
      </c>
      <c r="G45" s="11" t="e">
        <v>#N/A</v>
      </c>
      <c r="I45" s="1" t="e">
        <f>VLOOKUP(B45,Sheet1!A:C,3,FALSE)</f>
        <v>#N/A</v>
      </c>
      <c r="J45" s="9" t="s">
        <v>47</v>
      </c>
      <c r="K45" s="9">
        <f t="shared" si="1"/>
        <v>15</v>
      </c>
    </row>
    <row r="46" spans="2:11" ht="24.95" hidden="1" customHeight="1" x14ac:dyDescent="0.2">
      <c r="B46" s="28" t="s">
        <v>49</v>
      </c>
      <c r="C46" s="29"/>
      <c r="D46" s="14" t="e">
        <v>#N/A</v>
      </c>
      <c r="E46" s="8" t="s">
        <v>50</v>
      </c>
      <c r="F46" s="11" t="e">
        <v>#N/A</v>
      </c>
      <c r="G46" s="11" t="e">
        <v>#N/A</v>
      </c>
      <c r="I46" s="1" t="e">
        <f>VLOOKUP(B46,Sheet1!A:C,3,FALSE)</f>
        <v>#N/A</v>
      </c>
      <c r="J46" s="9" t="s">
        <v>49</v>
      </c>
      <c r="K46" s="9">
        <f t="shared" si="1"/>
        <v>15</v>
      </c>
    </row>
    <row r="47" spans="2:11" ht="24.95" hidden="1" customHeight="1" x14ac:dyDescent="0.2">
      <c r="B47" s="28" t="s">
        <v>51</v>
      </c>
      <c r="C47" s="29"/>
      <c r="D47" s="14" t="e">
        <v>#N/A</v>
      </c>
      <c r="E47" s="8" t="s">
        <v>53</v>
      </c>
      <c r="F47" s="11" t="e">
        <v>#N/A</v>
      </c>
      <c r="G47" s="11" t="e">
        <v>#N/A</v>
      </c>
      <c r="I47" s="1" t="e">
        <f>VLOOKUP(B47,Sheet1!A:C,3,FALSE)</f>
        <v>#N/A</v>
      </c>
      <c r="J47" s="9" t="s">
        <v>51</v>
      </c>
      <c r="K47" s="9">
        <f t="shared" si="1"/>
        <v>15</v>
      </c>
    </row>
    <row r="48" spans="2:11" ht="24.95" hidden="1" customHeight="1" x14ac:dyDescent="0.2">
      <c r="B48" s="28"/>
      <c r="C48" s="29"/>
      <c r="D48" s="14" t="e">
        <v>#N/A</v>
      </c>
      <c r="E48" s="8"/>
      <c r="F48" s="11" t="e">
        <v>#N/A</v>
      </c>
      <c r="G48" s="11"/>
      <c r="J48" s="9"/>
      <c r="K48" s="9"/>
    </row>
    <row r="49" spans="2:11" ht="24.95" customHeight="1" x14ac:dyDescent="0.2">
      <c r="B49" s="28" t="str">
        <f>Sheet1!A19</f>
        <v>19*A14</v>
      </c>
      <c r="C49" s="29"/>
      <c r="D49" s="14" t="s">
        <v>82</v>
      </c>
      <c r="E49" s="8"/>
      <c r="F49" s="11">
        <v>45.05</v>
      </c>
      <c r="G49" s="11"/>
      <c r="J49" s="9"/>
      <c r="K49" s="9"/>
    </row>
    <row r="50" spans="2:11" ht="24.95" customHeight="1" x14ac:dyDescent="0.2">
      <c r="B50" s="28" t="str">
        <f>Sheet1!A20</f>
        <v>19*A15</v>
      </c>
      <c r="C50" s="29"/>
      <c r="D50" s="14" t="s">
        <v>83</v>
      </c>
      <c r="E50" s="8"/>
      <c r="F50" s="11">
        <v>47.34</v>
      </c>
      <c r="G50" s="11"/>
      <c r="J50" s="9"/>
      <c r="K50" s="9"/>
    </row>
    <row r="51" spans="2:11" ht="24.95" customHeight="1" x14ac:dyDescent="0.2">
      <c r="B51" s="28" t="str">
        <f>Sheet1!A27</f>
        <v>19*114</v>
      </c>
      <c r="C51" s="29"/>
      <c r="D51" s="14" t="s">
        <v>89</v>
      </c>
      <c r="E51" s="8"/>
      <c r="F51" s="11">
        <v>87.99</v>
      </c>
      <c r="G51" s="11"/>
      <c r="J51" s="9"/>
      <c r="K51" s="9"/>
    </row>
    <row r="52" spans="2:11" ht="24.95" customHeight="1" x14ac:dyDescent="0.2">
      <c r="B52" s="28" t="str">
        <f>Sheet1!A28</f>
        <v>19*115</v>
      </c>
      <c r="C52" s="29"/>
      <c r="D52" s="14" t="s">
        <v>90</v>
      </c>
      <c r="E52" s="8"/>
      <c r="F52" s="11">
        <v>92.48</v>
      </c>
      <c r="G52" s="11"/>
      <c r="J52" s="9"/>
      <c r="K52" s="9"/>
    </row>
    <row r="53" spans="2:11" ht="24.95" customHeight="1" x14ac:dyDescent="0.2">
      <c r="B53" s="28" t="str">
        <f>Sheet1!A29</f>
        <v>19*B14</v>
      </c>
      <c r="C53" s="29"/>
      <c r="D53" s="14" t="s">
        <v>91</v>
      </c>
      <c r="E53" s="8"/>
      <c r="F53" s="11">
        <v>105.59</v>
      </c>
      <c r="G53" s="11"/>
      <c r="J53" s="9"/>
      <c r="K53" s="9"/>
    </row>
    <row r="54" spans="2:11" ht="24.95" customHeight="1" x14ac:dyDescent="0.2">
      <c r="B54" s="28" t="str">
        <f>Sheet1!A30</f>
        <v>19*B15</v>
      </c>
      <c r="C54" s="29"/>
      <c r="D54" s="14" t="s">
        <v>92</v>
      </c>
      <c r="E54" s="8"/>
      <c r="F54" s="11">
        <v>110.97</v>
      </c>
      <c r="G54" s="11"/>
      <c r="J54" s="9"/>
      <c r="K54" s="9"/>
    </row>
    <row r="55" spans="2:11" ht="24.95" customHeight="1" x14ac:dyDescent="0.2">
      <c r="B55" s="28" t="str">
        <f>Sheet1!A31</f>
        <v>17*B17</v>
      </c>
      <c r="C55" s="29"/>
      <c r="D55" s="14" t="s">
        <v>93</v>
      </c>
      <c r="E55" s="8"/>
      <c r="F55" s="11">
        <v>152.65</v>
      </c>
      <c r="G55" s="11"/>
      <c r="J55" s="9"/>
      <c r="K55" s="9"/>
    </row>
    <row r="56" spans="2:11" ht="24.95" customHeight="1" x14ac:dyDescent="0.2">
      <c r="B56" s="28" t="str">
        <f>Sheet1!A32</f>
        <v>17*B18</v>
      </c>
      <c r="C56" s="29"/>
      <c r="D56" s="14" t="s">
        <v>94</v>
      </c>
      <c r="E56" s="8"/>
      <c r="F56" s="11">
        <v>158.97999999999999</v>
      </c>
      <c r="G56" s="11"/>
      <c r="J56" s="9"/>
      <c r="K56" s="9"/>
    </row>
    <row r="57" spans="2:11" ht="24.95" customHeight="1" x14ac:dyDescent="0.2">
      <c r="B57" s="28" t="str">
        <f>Sheet1!A33</f>
        <v>17*B19</v>
      </c>
      <c r="C57" s="29"/>
      <c r="D57" s="14" t="s">
        <v>95</v>
      </c>
      <c r="E57" s="8"/>
      <c r="F57" s="11">
        <v>200.16</v>
      </c>
      <c r="G57" s="11"/>
      <c r="J57" s="9"/>
      <c r="K57" s="9"/>
    </row>
    <row r="58" spans="2:11" ht="24.95" customHeight="1" x14ac:dyDescent="0.2">
      <c r="B58" s="28"/>
      <c r="C58" s="29"/>
      <c r="D58" s="14"/>
      <c r="E58" s="8"/>
      <c r="F58" s="11"/>
      <c r="G58" s="11"/>
      <c r="J58" s="9"/>
      <c r="K58" s="9"/>
    </row>
    <row r="59" spans="2:11" ht="24.95" customHeight="1" x14ac:dyDescent="0.2"/>
    <row r="60" spans="2:11" ht="24.95" customHeight="1" x14ac:dyDescent="0.2"/>
    <row r="61" spans="2:11" ht="24.95" customHeight="1" x14ac:dyDescent="0.2"/>
    <row r="62" spans="2:11" ht="24.95" customHeight="1" x14ac:dyDescent="0.2"/>
    <row r="63" spans="2:11" ht="24.95" customHeight="1" x14ac:dyDescent="0.2"/>
    <row r="64" spans="2:11" ht="24.95" customHeight="1" x14ac:dyDescent="0.2"/>
    <row r="65" ht="24.95" customHeight="1" x14ac:dyDescent="0.2"/>
    <row r="66" ht="24.95" customHeight="1" x14ac:dyDescent="0.2"/>
    <row r="70" ht="35.1" hidden="1" customHeight="1" x14ac:dyDescent="0.2"/>
    <row r="71" ht="24.95" hidden="1" customHeight="1" x14ac:dyDescent="0.2"/>
    <row r="72" ht="24.95" hidden="1" customHeight="1" x14ac:dyDescent="0.2"/>
    <row r="73" ht="24.95" hidden="1" customHeight="1" x14ac:dyDescent="0.2"/>
    <row r="74" ht="12.75" hidden="1" customHeight="1" x14ac:dyDescent="0.2"/>
    <row r="75" ht="35.1" hidden="1" customHeight="1" x14ac:dyDescent="0.2"/>
    <row r="76" ht="24.95" hidden="1" customHeight="1" x14ac:dyDescent="0.2"/>
    <row r="77" ht="12.75" hidden="1" customHeight="1" x14ac:dyDescent="0.2"/>
    <row r="78" ht="17.25" hidden="1" customHeight="1" x14ac:dyDescent="0.2"/>
    <row r="79" ht="17.25" hidden="1" customHeight="1" x14ac:dyDescent="0.2"/>
  </sheetData>
  <mergeCells count="47">
    <mergeCell ref="B56:C56"/>
    <mergeCell ref="B58:C58"/>
    <mergeCell ref="B57:C57"/>
    <mergeCell ref="B46:C46"/>
    <mergeCell ref="B47:C47"/>
    <mergeCell ref="B48:C48"/>
    <mergeCell ref="B49:C49"/>
    <mergeCell ref="B50:C50"/>
    <mergeCell ref="B51:C51"/>
    <mergeCell ref="B52:C52"/>
    <mergeCell ref="B53:C53"/>
    <mergeCell ref="B54:C54"/>
    <mergeCell ref="B55:C55"/>
    <mergeCell ref="B45:C45"/>
    <mergeCell ref="B34:C34"/>
    <mergeCell ref="B35:C35"/>
    <mergeCell ref="B36:C36"/>
    <mergeCell ref="B37:C37"/>
    <mergeCell ref="B38:C38"/>
    <mergeCell ref="B39:C39"/>
    <mergeCell ref="B40:C40"/>
    <mergeCell ref="B41:C41"/>
    <mergeCell ref="B42:C42"/>
    <mergeCell ref="B43:C43"/>
    <mergeCell ref="B44:C44"/>
    <mergeCell ref="B31:C31"/>
    <mergeCell ref="B32:C32"/>
    <mergeCell ref="B20:C20"/>
    <mergeCell ref="B33:C33"/>
    <mergeCell ref="B25:C25"/>
    <mergeCell ref="B26:C26"/>
    <mergeCell ref="B27:C27"/>
    <mergeCell ref="B28:C28"/>
    <mergeCell ref="B29:C29"/>
    <mergeCell ref="B30:C30"/>
    <mergeCell ref="B24:C24"/>
    <mergeCell ref="C15:G15"/>
    <mergeCell ref="B19:C19"/>
    <mergeCell ref="B21:C21"/>
    <mergeCell ref="B22:C22"/>
    <mergeCell ref="B23:C23"/>
    <mergeCell ref="C14:G14"/>
    <mergeCell ref="C11:G11"/>
    <mergeCell ref="B9:G9"/>
    <mergeCell ref="B10:G10"/>
    <mergeCell ref="B13:G13"/>
    <mergeCell ref="C12:G12"/>
  </mergeCells>
  <conditionalFormatting sqref="C1:C1048576">
    <cfRule type="duplicateValues" dxfId="0" priority="2"/>
  </conditionalFormatting>
  <pageMargins left="0.19685039370078741" right="0.19685039370078741" top="0.19685039370078741" bottom="0.19685039370078741" header="0" footer="0"/>
  <pageSetup paperSize="9" scale="62" orientation="portrait" horizontalDpi="1200" verticalDpi="1200" r:id="rId1"/>
  <headerFooter>
    <oddFooter>&amp;C_x000D_&amp;1#&amp;"Century Gothic"&amp;7&amp;K7F7F7F BUSINESS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289F-171A-44B5-B50C-AE4935CC95BC}">
  <dimension ref="A1:C33"/>
  <sheetViews>
    <sheetView workbookViewId="0">
      <selection activeCell="A5" sqref="A5"/>
    </sheetView>
  </sheetViews>
  <sheetFormatPr defaultRowHeight="12.75" x14ac:dyDescent="0.2"/>
  <cols>
    <col min="1" max="1" width="10" bestFit="1" customWidth="1"/>
    <col min="2" max="2" width="42.7109375" bestFit="1" customWidth="1"/>
  </cols>
  <sheetData>
    <row r="1" spans="1:3" x14ac:dyDescent="0.2">
      <c r="A1" t="s">
        <v>106</v>
      </c>
      <c r="B1" t="s">
        <v>69</v>
      </c>
    </row>
    <row r="2" spans="1:3" x14ac:dyDescent="0.2">
      <c r="A2">
        <v>0</v>
      </c>
    </row>
    <row r="3" spans="1:3" x14ac:dyDescent="0.2">
      <c r="A3" t="s">
        <v>10</v>
      </c>
      <c r="B3" s="15" t="s">
        <v>70</v>
      </c>
      <c r="C3" s="16">
        <v>74.069999999999993</v>
      </c>
    </row>
    <row r="4" spans="1:3" x14ac:dyDescent="0.2">
      <c r="A4" t="s">
        <v>15</v>
      </c>
      <c r="B4" t="s">
        <v>43</v>
      </c>
      <c r="C4" s="16">
        <v>138.28</v>
      </c>
    </row>
    <row r="5" spans="1:3" x14ac:dyDescent="0.2">
      <c r="A5" t="s">
        <v>16</v>
      </c>
      <c r="B5" t="s">
        <v>44</v>
      </c>
      <c r="C5" s="16">
        <v>143.61000000000001</v>
      </c>
    </row>
    <row r="6" spans="1:3" x14ac:dyDescent="0.2">
      <c r="A6" t="s">
        <v>9</v>
      </c>
      <c r="B6" t="s">
        <v>71</v>
      </c>
      <c r="C6" s="16">
        <v>113.49</v>
      </c>
    </row>
    <row r="7" spans="1:3" x14ac:dyDescent="0.2">
      <c r="A7" t="s">
        <v>11</v>
      </c>
      <c r="B7" t="s">
        <v>72</v>
      </c>
      <c r="C7" s="16">
        <v>108.15</v>
      </c>
    </row>
    <row r="8" spans="1:3" x14ac:dyDescent="0.2">
      <c r="A8" t="s">
        <v>12</v>
      </c>
      <c r="B8" t="s">
        <v>73</v>
      </c>
      <c r="C8" s="16">
        <v>148.21</v>
      </c>
    </row>
    <row r="9" spans="1:3" x14ac:dyDescent="0.2">
      <c r="A9" t="s">
        <v>13</v>
      </c>
      <c r="B9" t="s">
        <v>74</v>
      </c>
      <c r="C9" s="16">
        <v>155.41</v>
      </c>
    </row>
    <row r="10" spans="1:3" x14ac:dyDescent="0.2">
      <c r="A10" t="s">
        <v>14</v>
      </c>
      <c r="B10" t="s">
        <v>75</v>
      </c>
      <c r="C10" s="16">
        <v>145.05000000000001</v>
      </c>
    </row>
    <row r="11" spans="1:3" x14ac:dyDescent="0.2">
      <c r="A11" t="s">
        <v>17</v>
      </c>
      <c r="B11" t="s">
        <v>45</v>
      </c>
      <c r="C11" s="16">
        <v>208.25</v>
      </c>
    </row>
    <row r="12" spans="1:3" x14ac:dyDescent="0.2">
      <c r="A12" t="s">
        <v>23</v>
      </c>
      <c r="B12" t="s">
        <v>76</v>
      </c>
      <c r="C12" s="16">
        <v>320.07</v>
      </c>
    </row>
    <row r="13" spans="1:3" x14ac:dyDescent="0.2">
      <c r="A13" t="s">
        <v>25</v>
      </c>
      <c r="B13" t="s">
        <v>77</v>
      </c>
      <c r="C13" s="16">
        <v>318.62</v>
      </c>
    </row>
    <row r="14" spans="1:3" x14ac:dyDescent="0.2">
      <c r="A14">
        <v>0</v>
      </c>
      <c r="C14" s="16">
        <v>0</v>
      </c>
    </row>
    <row r="15" spans="1:3" x14ac:dyDescent="0.2">
      <c r="A15" t="s">
        <v>18</v>
      </c>
      <c r="B15" t="s">
        <v>78</v>
      </c>
      <c r="C15" s="16">
        <v>66.42</v>
      </c>
    </row>
    <row r="16" spans="1:3" x14ac:dyDescent="0.2">
      <c r="A16" t="s">
        <v>19</v>
      </c>
      <c r="B16" t="s">
        <v>79</v>
      </c>
      <c r="C16" s="16">
        <v>71.8</v>
      </c>
    </row>
    <row r="17" spans="1:3" x14ac:dyDescent="0.2">
      <c r="A17" t="s">
        <v>26</v>
      </c>
      <c r="B17" t="s">
        <v>80</v>
      </c>
      <c r="C17" s="16">
        <v>37.54</v>
      </c>
    </row>
    <row r="18" spans="1:3" x14ac:dyDescent="0.2">
      <c r="A18" t="s">
        <v>35</v>
      </c>
      <c r="B18" t="s">
        <v>81</v>
      </c>
      <c r="C18" s="16">
        <v>39.450000000000003</v>
      </c>
    </row>
    <row r="19" spans="1:3" x14ac:dyDescent="0.2">
      <c r="A19" t="s">
        <v>96</v>
      </c>
      <c r="B19" t="s">
        <v>82</v>
      </c>
      <c r="C19" s="16">
        <v>45.05</v>
      </c>
    </row>
    <row r="20" spans="1:3" x14ac:dyDescent="0.2">
      <c r="A20" t="s">
        <v>97</v>
      </c>
      <c r="B20" t="s">
        <v>83</v>
      </c>
      <c r="C20" s="16">
        <v>47.34</v>
      </c>
    </row>
    <row r="21" spans="1:3" x14ac:dyDescent="0.2">
      <c r="A21" t="s">
        <v>37</v>
      </c>
      <c r="B21" t="s">
        <v>84</v>
      </c>
      <c r="C21" s="16">
        <v>65.12</v>
      </c>
    </row>
    <row r="22" spans="1:3" x14ac:dyDescent="0.2">
      <c r="A22" t="s">
        <v>39</v>
      </c>
      <c r="B22" t="s">
        <v>85</v>
      </c>
      <c r="C22" s="16">
        <v>67.83</v>
      </c>
    </row>
    <row r="23" spans="1:3" x14ac:dyDescent="0.2">
      <c r="A23" t="s">
        <v>40</v>
      </c>
      <c r="B23" t="s">
        <v>86</v>
      </c>
      <c r="C23" s="16">
        <v>85.39</v>
      </c>
    </row>
    <row r="24" spans="1:3" x14ac:dyDescent="0.2">
      <c r="A24" t="s">
        <v>21</v>
      </c>
      <c r="B24" t="s">
        <v>87</v>
      </c>
      <c r="C24" s="16">
        <v>58.09</v>
      </c>
    </row>
    <row r="25" spans="1:3" x14ac:dyDescent="0.2">
      <c r="A25" t="s">
        <v>22</v>
      </c>
      <c r="B25" t="s">
        <v>88</v>
      </c>
      <c r="C25" s="16">
        <v>60.34</v>
      </c>
    </row>
    <row r="26" spans="1:3" x14ac:dyDescent="0.2">
      <c r="A26">
        <v>0</v>
      </c>
      <c r="C26" s="16">
        <v>0</v>
      </c>
    </row>
    <row r="27" spans="1:3" x14ac:dyDescent="0.2">
      <c r="A27" t="s">
        <v>98</v>
      </c>
      <c r="B27" t="s">
        <v>89</v>
      </c>
      <c r="C27" s="16">
        <v>87.99</v>
      </c>
    </row>
    <row r="28" spans="1:3" x14ac:dyDescent="0.2">
      <c r="A28" t="s">
        <v>99</v>
      </c>
      <c r="B28" t="s">
        <v>90</v>
      </c>
      <c r="C28" s="16">
        <v>92.48</v>
      </c>
    </row>
    <row r="29" spans="1:3" x14ac:dyDescent="0.2">
      <c r="A29" t="s">
        <v>100</v>
      </c>
      <c r="B29" t="s">
        <v>91</v>
      </c>
      <c r="C29" s="16">
        <v>105.59</v>
      </c>
    </row>
    <row r="30" spans="1:3" x14ac:dyDescent="0.2">
      <c r="A30" t="s">
        <v>101</v>
      </c>
      <c r="B30" t="s">
        <v>92</v>
      </c>
      <c r="C30" s="16">
        <v>110.97</v>
      </c>
    </row>
    <row r="31" spans="1:3" x14ac:dyDescent="0.2">
      <c r="A31" t="s">
        <v>102</v>
      </c>
      <c r="B31" t="s">
        <v>93</v>
      </c>
      <c r="C31" s="16">
        <v>152.65</v>
      </c>
    </row>
    <row r="32" spans="1:3" x14ac:dyDescent="0.2">
      <c r="A32" t="s">
        <v>103</v>
      </c>
      <c r="B32" t="s">
        <v>94</v>
      </c>
      <c r="C32" s="16">
        <v>158.97999999999999</v>
      </c>
    </row>
    <row r="33" spans="1:3" x14ac:dyDescent="0.2">
      <c r="A33" t="s">
        <v>104</v>
      </c>
      <c r="B33" t="s">
        <v>95</v>
      </c>
      <c r="C33" s="16">
        <v>200.16</v>
      </c>
    </row>
  </sheetData>
  <pageMargins left="0.7" right="0.7" top="0.75" bottom="0.75" header="0.3" footer="0.3"/>
</worksheet>
</file>

<file path=docMetadata/LabelInfo.xml><?xml version="1.0" encoding="utf-8"?>
<clbl:labelList xmlns:clbl="http://schemas.microsoft.com/office/2020/mipLabelMetadata">
  <clbl:label id="{f59ee16a-f4d8-42fc-8e4b-5abdff9fc8a9}" enabled="1" method="Standar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Public ligting prices</vt:lpstr>
      <vt:lpstr>Sheet1</vt:lpstr>
      <vt:lpstr>'Public ligting prices'!Print_Area</vt:lpstr>
    </vt:vector>
  </TitlesOfParts>
  <Company>TXU Australia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ehowi</dc:creator>
  <cp:lastModifiedBy>Payal Mirchandani</cp:lastModifiedBy>
  <cp:lastPrinted>2023-03-22T21:44:52Z</cp:lastPrinted>
  <dcterms:created xsi:type="dcterms:W3CDTF">2004-05-20T00:17:02Z</dcterms:created>
  <dcterms:modified xsi:type="dcterms:W3CDTF">2026-05-07T06:59:50Z</dcterms:modified>
</cp:coreProperties>
</file>